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от 1 (2024 КД №4)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<sst xmlns="http://schemas.openxmlformats.org/spreadsheetml/2006/main" count="66" uniqueCount="46">
  <si>
    <t xml:space="preserve">Приложение 1 к заявке</t>
  </si>
  <si>
    <t xml:space="preserve">Характеристика предмета конкурса</t>
  </si>
  <si>
    <t xml:space="preserve">№ п/п</t>
  </si>
  <si>
    <t xml:space="preserve">Адрес многоквартирного дома </t>
  </si>
  <si>
    <t xml:space="preserve">кадастровый номер земельного участка</t>
  </si>
  <si>
    <t xml:space="preserve">кадастровый номер дома</t>
  </si>
  <si>
    <t xml:space="preserve">материал стен</t>
  </si>
  <si>
    <t xml:space="preserve">Год ввода в эксплуатацию</t>
  </si>
  <si>
    <t xml:space="preserve">Фактический % износа</t>
  </si>
  <si>
    <t xml:space="preserve">год последнего частичного капитального ремонта</t>
  </si>
  <si>
    <t xml:space="preserve">Техническая характеристика (аварийное, ветхое)</t>
  </si>
  <si>
    <t xml:space="preserve">Количество этажей </t>
  </si>
  <si>
    <t xml:space="preserve">Количество квартир </t>
  </si>
  <si>
    <t xml:space="preserve">Объем дома, куб.м.</t>
  </si>
  <si>
    <t xml:space="preserve">Общая площадь, кв.м.</t>
  </si>
  <si>
    <t xml:space="preserve">Коммунальные услуги</t>
  </si>
  <si>
    <t xml:space="preserve">Размер платы  работ  (услуг), руб./м2 </t>
  </si>
  <si>
    <t xml:space="preserve">Годовая стоимость работ (услуг), руб.</t>
  </si>
  <si>
    <t xml:space="preserve">Обеспечение заявки</t>
  </si>
  <si>
    <t xml:space="preserve">Обеспечение исполнения обязательств</t>
  </si>
  <si>
    <t xml:space="preserve">площадь дома</t>
  </si>
  <si>
    <t xml:space="preserve">площадь квартир</t>
  </si>
  <si>
    <t xml:space="preserve">площадь участка (кв.м)</t>
  </si>
  <si>
    <t xml:space="preserve">площадь дворовой территории (кв.м)</t>
  </si>
  <si>
    <t xml:space="preserve">земельного  участка (га)</t>
  </si>
  <si>
    <t xml:space="preserve">холодное водоснабжение</t>
  </si>
  <si>
    <t xml:space="preserve">водоотведение (централ., местное)</t>
  </si>
  <si>
    <t xml:space="preserve">газоснабжение</t>
  </si>
  <si>
    <t xml:space="preserve">отопление (централиз., печное, от АГВ)</t>
  </si>
  <si>
    <t xml:space="preserve">3 мкр.</t>
  </si>
  <si>
    <t xml:space="preserve">89:05:020301:172</t>
  </si>
  <si>
    <t xml:space="preserve">89:05:020301:2690</t>
  </si>
  <si>
    <t xml:space="preserve">сб/щит. панели</t>
  </si>
  <si>
    <t xml:space="preserve">&lt; 65</t>
  </si>
  <si>
    <t xml:space="preserve">Ц</t>
  </si>
  <si>
    <t xml:space="preserve">М</t>
  </si>
  <si>
    <t xml:space="preserve">4 мкр. </t>
  </si>
  <si>
    <t xml:space="preserve">89:05:020301:221</t>
  </si>
  <si>
    <t xml:space="preserve">89:05:020301:3255</t>
  </si>
  <si>
    <t xml:space="preserve">брусовые</t>
  </si>
  <si>
    <t xml:space="preserve">5 мкр. </t>
  </si>
  <si>
    <t xml:space="preserve">89:05:020301:304</t>
  </si>
  <si>
    <t xml:space="preserve">89:05:020301:9901</t>
  </si>
  <si>
    <t xml:space="preserve">89:05:020301:327</t>
  </si>
  <si>
    <t xml:space="preserve"> 89:05:020301:8412</t>
  </si>
  <si>
    <t xml:space="preserve">Итого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</si>
</sst>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#,##0.00"/>
    <numFmt numFmtId="166" formatCode="0"/>
    <numFmt numFmtId="167" formatCode="d/m/yy"/>
    <numFmt numFmtId="168" formatCode="_-* #,##0.00_р_._-;\-* #,##0.00_р_._-;_-* \-??_р_._-;_-@_-"/>
    <numFmt numFmtId="169" formatCode="0.00"/>
    <numFmt numFmtId="170" formatCode="#,###.00"/>
    <numFmt numFmtId="171" formatCode="#,##0.00_р_.;\-#,##0.00_р_."/>
  </numFmts>
  <fonts count="18">
    <font>
      <sz val="10"/>
      <name val="Arial Cyr"/>
      <family val="0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name val="Times New Roman"/>
      <family val="1"/>
      <charset val="204"/>
    </font>
    <font>
      <sz val="12"/>
      <name val="Arial"/>
      <family val="2"/>
      <charset val="1"/>
    </font>
    <font>
      <sz val="11"/>
      <name val="Arial"/>
      <family val="2"/>
      <charset val="1"/>
    </font>
    <font>
      <sz val="11"/>
      <name val="Times New Roman"/>
      <family val="1"/>
      <charset val="204"/>
    </font>
    <font>
      <b val="true"/>
      <sz val="12"/>
      <name val="Arial"/>
      <family val="2"/>
      <charset val="1"/>
    </font>
    <font>
      <b val="true"/>
      <sz val="12"/>
      <color rgb="FFFF0000"/>
      <name val="Arial"/>
      <family val="2"/>
      <charset val="1"/>
    </font>
    <font>
      <sz val="8"/>
      <name val="Arial"/>
      <family val="2"/>
      <charset val="1"/>
    </font>
    <font>
      <sz val="8"/>
      <color rgb="FF000000"/>
      <name val="Arial"/>
      <family val="2"/>
      <charset val="1"/>
    </font>
    <font>
      <sz val="8"/>
      <name val="Times New Roman"/>
      <family val="1"/>
      <charset val="204"/>
    </font>
    <font>
      <sz val="9"/>
      <name val="Arial"/>
      <family val="2"/>
      <charset val="1"/>
    </font>
    <font>
      <sz val="7"/>
      <name val="Arial"/>
      <family val="2"/>
      <charset val="1"/>
    </font>
    <font>
      <sz val="9"/>
      <name val="Times New Roman"/>
      <family val="1"/>
      <charset val="204"/>
    </font>
    <font>
      <b val="true"/>
      <sz val="8"/>
      <name val="Arial"/>
      <family val="2"/>
      <charset val="1"/>
    </font>
    <font>
      <sz val="8"/>
      <color rgb="FFC9211E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7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5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6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0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3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11" fillId="0" borderId="3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5" fontId="11" fillId="0" borderId="3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3" fillId="0" borderId="3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3" fillId="0" borderId="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0" fillId="0" borderId="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14" fillId="0" borderId="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13" fillId="0" borderId="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3" fillId="0" borderId="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10" fillId="0" borderId="3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10" fillId="0" borderId="3" xfId="15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9" fontId="10" fillId="0" borderId="3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10" fillId="0" borderId="3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5" fillId="0" borderId="3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8" fillId="0" borderId="3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5" fillId="0" borderId="3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70" fontId="16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6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9" fontId="17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17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10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10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10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7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12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2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2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12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12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12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9"/>
  <sheetViews>
    <sheetView showFormulas="false" showGridLines="true" showRowColHeaders="true" showZeros="true" rightToLeft="false" tabSelected="true" showOutlineSymbols="true" defaultGridColor="true" view="normal" topLeftCell="A1" colorId="64" zoomScale="120" zoomScaleNormal="120" zoomScalePageLayoutView="100" workbookViewId="0">
      <pane xSplit="0" ySplit="7" topLeftCell="A8" activePane="bottomLeft" state="frozen"/>
      <selection pane="topLeft" activeCell="A1" activeCellId="0" sqref="A1"/>
      <selection pane="bottomLeft" activeCell="O12" activeCellId="0" sqref="O12"/>
    </sheetView>
  </sheetViews>
  <sheetFormatPr defaultColWidth="9.109375" defaultRowHeight="15" zeroHeight="false" outlineLevelRow="0" outlineLevelCol="0"/>
  <cols>
    <col collapsed="false" customWidth="true" hidden="false" outlineLevel="0" max="1" min="1" style="1" width="3.67"/>
    <col collapsed="false" customWidth="true" hidden="false" outlineLevel="0" max="2" min="2" style="2" width="9.67"/>
    <col collapsed="false" customWidth="true" hidden="false" outlineLevel="0" max="3" min="3" style="2" width="3.88"/>
    <col collapsed="false" customWidth="true" hidden="false" outlineLevel="0" max="4" min="4" style="3" width="14.38"/>
    <col collapsed="false" customWidth="true" hidden="false" outlineLevel="0" max="5" min="5" style="3" width="16.12"/>
    <col collapsed="false" customWidth="true" hidden="false" outlineLevel="0" max="6" min="6" style="3" width="11.22"/>
    <col collapsed="false" customWidth="true" hidden="false" outlineLevel="0" max="7" min="7" style="3" width="4.79"/>
    <col collapsed="false" customWidth="true" hidden="false" outlineLevel="0" max="8" min="8" style="3" width="5.11"/>
    <col collapsed="false" customWidth="true" hidden="false" outlineLevel="0" max="9" min="9" style="3" width="5.33"/>
    <col collapsed="false" customWidth="true" hidden="false" outlineLevel="0" max="10" min="10" style="4" width="5.93"/>
    <col collapsed="false" customWidth="true" hidden="false" outlineLevel="0" max="12" min="11" style="3" width="2.88"/>
    <col collapsed="false" customWidth="true" hidden="false" outlineLevel="0" max="13" min="13" style="4" width="8.34"/>
    <col collapsed="false" customWidth="true" hidden="false" outlineLevel="0" max="14" min="14" style="4" width="7.44"/>
    <col collapsed="false" customWidth="true" hidden="false" outlineLevel="0" max="15" min="15" style="3" width="8.63"/>
    <col collapsed="false" customWidth="true" hidden="false" outlineLevel="0" max="16" min="16" style="4" width="8.63"/>
    <col collapsed="false" customWidth="true" hidden="false" outlineLevel="0" max="17" min="17" style="3" width="8.34"/>
    <col collapsed="false" customWidth="true" hidden="false" outlineLevel="0" max="18" min="18" style="4" width="5.18"/>
    <col collapsed="false" customWidth="true" hidden="false" outlineLevel="0" max="19" min="19" style="4" width="4"/>
    <col collapsed="false" customWidth="true" hidden="false" outlineLevel="0" max="20" min="20" style="5" width="4"/>
    <col collapsed="false" customWidth="true" hidden="false" outlineLevel="0" max="21" min="21" style="4" width="2.44"/>
    <col collapsed="false" customWidth="true" hidden="false" outlineLevel="0" max="22" min="22" style="4" width="5.97"/>
    <col collapsed="false" customWidth="true" hidden="false" outlineLevel="0" max="23" min="23" style="5" width="7.66"/>
    <col collapsed="false" customWidth="true" hidden="false" outlineLevel="0" max="24" min="24" style="6" width="9.55"/>
    <col collapsed="false" customWidth="false" hidden="false" outlineLevel="0" max="26" min="25" style="6" width="9.11"/>
    <col collapsed="false" customWidth="false" hidden="false" outlineLevel="0" max="16383" min="27" style="5" width="9.11"/>
    <col collapsed="false" customWidth="true" hidden="false" outlineLevel="0" max="16384" min="16384" style="5" width="11.53"/>
  </cols>
  <sheetData>
    <row r="1" s="4" customFormat="true" ht="15" hidden="false" customHeight="false" outlineLevel="0" collapsed="false">
      <c r="A1" s="7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9"/>
      <c r="U1" s="10" t="s">
        <v>0</v>
      </c>
      <c r="V1" s="9"/>
      <c r="W1" s="9"/>
      <c r="X1" s="11"/>
      <c r="Y1" s="11"/>
      <c r="Z1" s="11"/>
    </row>
    <row r="2" s="16" customFormat="true" ht="14.35" hidden="true" customHeight="false" outlineLevel="0" collapsed="false">
      <c r="A2" s="12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4"/>
      <c r="U2" s="14"/>
      <c r="V2" s="14"/>
      <c r="W2" s="14"/>
      <c r="X2" s="15"/>
      <c r="Y2" s="15"/>
      <c r="Z2" s="15"/>
    </row>
    <row r="3" s="4" customFormat="true" ht="15" hidden="false" customHeight="false" outlineLevel="0" collapsed="false">
      <c r="A3" s="17" t="s">
        <v>1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9"/>
      <c r="X3" s="11"/>
      <c r="Y3" s="11"/>
      <c r="Z3" s="11"/>
    </row>
    <row r="4" s="23" customFormat="true" ht="13.5" hidden="false" customHeight="true" outlineLevel="0" collapsed="false">
      <c r="A4" s="18"/>
      <c r="B4" s="19"/>
      <c r="C4" s="19"/>
      <c r="D4" s="13"/>
      <c r="E4" s="13"/>
      <c r="F4" s="13"/>
      <c r="G4" s="13"/>
      <c r="H4" s="13"/>
      <c r="I4" s="13"/>
      <c r="J4" s="14"/>
      <c r="K4" s="13"/>
      <c r="L4" s="13"/>
      <c r="M4" s="14"/>
      <c r="N4" s="13"/>
      <c r="O4" s="13"/>
      <c r="P4" s="13"/>
      <c r="Q4" s="13"/>
      <c r="R4" s="20"/>
      <c r="S4" s="20"/>
      <c r="T4" s="20"/>
      <c r="U4" s="20"/>
      <c r="V4" s="20"/>
      <c r="W4" s="21"/>
      <c r="X4" s="22"/>
      <c r="Y4" s="22"/>
      <c r="Z4" s="22"/>
    </row>
    <row r="5" s="29" customFormat="true" ht="21.1" hidden="false" customHeight="true" outlineLevel="0" collapsed="false">
      <c r="A5" s="24" t="s">
        <v>2</v>
      </c>
      <c r="B5" s="25" t="s">
        <v>3</v>
      </c>
      <c r="C5" s="25"/>
      <c r="D5" s="26" t="s">
        <v>4</v>
      </c>
      <c r="E5" s="26" t="s">
        <v>5</v>
      </c>
      <c r="F5" s="26" t="s">
        <v>6</v>
      </c>
      <c r="G5" s="26" t="s">
        <v>7</v>
      </c>
      <c r="H5" s="26" t="s">
        <v>8</v>
      </c>
      <c r="I5" s="26" t="s">
        <v>9</v>
      </c>
      <c r="J5" s="26" t="s">
        <v>10</v>
      </c>
      <c r="K5" s="26" t="s">
        <v>11</v>
      </c>
      <c r="L5" s="26" t="s">
        <v>12</v>
      </c>
      <c r="M5" s="25" t="s">
        <v>13</v>
      </c>
      <c r="N5" s="25" t="s">
        <v>14</v>
      </c>
      <c r="O5" s="25"/>
      <c r="P5" s="25"/>
      <c r="Q5" s="25"/>
      <c r="R5" s="25"/>
      <c r="S5" s="25" t="s">
        <v>15</v>
      </c>
      <c r="T5" s="25"/>
      <c r="U5" s="25"/>
      <c r="V5" s="25"/>
      <c r="W5" s="27" t="s">
        <v>16</v>
      </c>
      <c r="X5" s="28" t="s">
        <v>17</v>
      </c>
      <c r="Y5" s="28" t="s">
        <v>18</v>
      </c>
      <c r="Z5" s="28" t="s">
        <v>19</v>
      </c>
    </row>
    <row r="6" s="29" customFormat="true" ht="82.5" hidden="false" customHeight="true" outlineLevel="0" collapsed="false">
      <c r="A6" s="24"/>
      <c r="B6" s="25"/>
      <c r="C6" s="25"/>
      <c r="D6" s="26"/>
      <c r="E6" s="26"/>
      <c r="F6" s="26"/>
      <c r="G6" s="26"/>
      <c r="H6" s="26"/>
      <c r="I6" s="26"/>
      <c r="J6" s="26"/>
      <c r="K6" s="26"/>
      <c r="L6" s="26"/>
      <c r="M6" s="25"/>
      <c r="N6" s="26" t="s">
        <v>20</v>
      </c>
      <c r="O6" s="26" t="s">
        <v>21</v>
      </c>
      <c r="P6" s="26" t="s">
        <v>22</v>
      </c>
      <c r="Q6" s="26" t="s">
        <v>23</v>
      </c>
      <c r="R6" s="26" t="s">
        <v>24</v>
      </c>
      <c r="S6" s="26" t="s">
        <v>25</v>
      </c>
      <c r="T6" s="26" t="s">
        <v>26</v>
      </c>
      <c r="U6" s="26" t="s">
        <v>27</v>
      </c>
      <c r="V6" s="26" t="s">
        <v>28</v>
      </c>
      <c r="W6" s="27"/>
      <c r="X6" s="28"/>
      <c r="Y6" s="28"/>
      <c r="Z6" s="28"/>
    </row>
    <row r="7" s="29" customFormat="true" ht="14.35" hidden="false" customHeight="false" outlineLevel="0" collapsed="false">
      <c r="A7" s="30" t="n">
        <v>1</v>
      </c>
      <c r="B7" s="25" t="n">
        <v>2</v>
      </c>
      <c r="C7" s="31" t="n">
        <v>3</v>
      </c>
      <c r="D7" s="32" t="n">
        <v>4</v>
      </c>
      <c r="E7" s="31" t="n">
        <v>5</v>
      </c>
      <c r="F7" s="32" t="n">
        <v>6</v>
      </c>
      <c r="G7" s="31" t="n">
        <v>7</v>
      </c>
      <c r="H7" s="32" t="n">
        <v>8</v>
      </c>
      <c r="I7" s="31" t="n">
        <v>9</v>
      </c>
      <c r="J7" s="32" t="n">
        <v>10</v>
      </c>
      <c r="K7" s="31" t="n">
        <v>11</v>
      </c>
      <c r="L7" s="32" t="n">
        <v>12</v>
      </c>
      <c r="M7" s="31" t="n">
        <v>13</v>
      </c>
      <c r="N7" s="32" t="n">
        <v>14</v>
      </c>
      <c r="O7" s="31" t="n">
        <v>15</v>
      </c>
      <c r="P7" s="31" t="n">
        <v>16</v>
      </c>
      <c r="Q7" s="31" t="n">
        <v>17</v>
      </c>
      <c r="R7" s="31" t="n">
        <v>18</v>
      </c>
      <c r="S7" s="31" t="n">
        <v>19</v>
      </c>
      <c r="T7" s="31" t="n">
        <v>20</v>
      </c>
      <c r="U7" s="31" t="n">
        <v>21</v>
      </c>
      <c r="V7" s="31" t="n">
        <v>22</v>
      </c>
      <c r="W7" s="31" t="n">
        <v>23</v>
      </c>
      <c r="X7" s="31" t="n">
        <v>24</v>
      </c>
      <c r="Y7" s="31" t="n">
        <v>25</v>
      </c>
      <c r="Z7" s="31" t="n">
        <v>26</v>
      </c>
    </row>
    <row r="8" s="44" customFormat="true" ht="12" hidden="false" customHeight="true" outlineLevel="0" collapsed="false">
      <c r="A8" s="33" t="n">
        <v>1</v>
      </c>
      <c r="B8" s="34" t="s">
        <v>29</v>
      </c>
      <c r="C8" s="35" t="n">
        <v>17</v>
      </c>
      <c r="D8" s="36" t="s">
        <v>30</v>
      </c>
      <c r="E8" s="36" t="s">
        <v>31</v>
      </c>
      <c r="F8" s="37" t="s">
        <v>32</v>
      </c>
      <c r="G8" s="38" t="n">
        <v>1987</v>
      </c>
      <c r="H8" s="39" t="s">
        <v>33</v>
      </c>
      <c r="I8" s="35" t="n">
        <v>2013</v>
      </c>
      <c r="J8" s="33"/>
      <c r="K8" s="38" t="n">
        <v>2</v>
      </c>
      <c r="L8" s="38" t="n">
        <v>16</v>
      </c>
      <c r="M8" s="40" t="n">
        <v>3450</v>
      </c>
      <c r="N8" s="40" t="n">
        <v>1104.2</v>
      </c>
      <c r="O8" s="41" t="n">
        <v>889.8</v>
      </c>
      <c r="P8" s="40" t="n">
        <v>1488</v>
      </c>
      <c r="Q8" s="40" t="n">
        <v>848</v>
      </c>
      <c r="R8" s="40" t="n">
        <v>0.1149</v>
      </c>
      <c r="S8" s="36" t="s">
        <v>34</v>
      </c>
      <c r="T8" s="36" t="s">
        <v>35</v>
      </c>
      <c r="U8" s="36" t="s">
        <v>34</v>
      </c>
      <c r="V8" s="36" t="s">
        <v>34</v>
      </c>
      <c r="W8" s="42" t="n">
        <v>28.03</v>
      </c>
      <c r="X8" s="43" t="n">
        <f aca="false">W8*O8*12</f>
        <v>299293.128</v>
      </c>
      <c r="Y8" s="43" t="n">
        <f aca="false">O8*W8*5%</f>
        <v>1247.0547</v>
      </c>
      <c r="Z8" s="43" t="n">
        <f aca="false">O8*W8*0.5</f>
        <v>12470.547</v>
      </c>
    </row>
    <row r="9" s="44" customFormat="true" ht="12" hidden="false" customHeight="true" outlineLevel="0" collapsed="false">
      <c r="A9" s="33" t="n">
        <v>2</v>
      </c>
      <c r="B9" s="34" t="s">
        <v>36</v>
      </c>
      <c r="C9" s="35" t="n">
        <v>12</v>
      </c>
      <c r="D9" s="36" t="s">
        <v>37</v>
      </c>
      <c r="E9" s="36" t="s">
        <v>38</v>
      </c>
      <c r="F9" s="37" t="s">
        <v>39</v>
      </c>
      <c r="G9" s="38" t="n">
        <v>1983</v>
      </c>
      <c r="H9" s="39" t="s">
        <v>33</v>
      </c>
      <c r="I9" s="35" t="n">
        <v>2006</v>
      </c>
      <c r="J9" s="33"/>
      <c r="K9" s="38" t="n">
        <v>2</v>
      </c>
      <c r="L9" s="38" t="n">
        <v>13</v>
      </c>
      <c r="M9" s="40" t="n">
        <v>2804</v>
      </c>
      <c r="N9" s="40" t="n">
        <v>841</v>
      </c>
      <c r="O9" s="41" t="n">
        <v>720</v>
      </c>
      <c r="P9" s="40" t="n">
        <v>1502</v>
      </c>
      <c r="Q9" s="40" t="n">
        <v>984</v>
      </c>
      <c r="R9" s="40" t="n">
        <v>0.2026</v>
      </c>
      <c r="S9" s="36" t="s">
        <v>34</v>
      </c>
      <c r="T9" s="36" t="s">
        <v>34</v>
      </c>
      <c r="U9" s="36" t="s">
        <v>34</v>
      </c>
      <c r="V9" s="36" t="s">
        <v>34</v>
      </c>
      <c r="W9" s="42" t="n">
        <v>28.03</v>
      </c>
      <c r="X9" s="43" t="n">
        <f aca="false">W9*O9*12</f>
        <v>242179.2</v>
      </c>
      <c r="Y9" s="43" t="n">
        <f aca="false">O9*W9*5%</f>
        <v>1009.08</v>
      </c>
      <c r="Z9" s="43" t="n">
        <f aca="false">O9*W9*0.5</f>
        <v>10090.8</v>
      </c>
    </row>
    <row r="10" s="44" customFormat="true" ht="12" hidden="false" customHeight="true" outlineLevel="0" collapsed="false">
      <c r="A10" s="33" t="n">
        <v>3</v>
      </c>
      <c r="B10" s="34" t="s">
        <v>40</v>
      </c>
      <c r="C10" s="35" t="n">
        <v>10</v>
      </c>
      <c r="D10" s="36" t="s">
        <v>41</v>
      </c>
      <c r="E10" s="36" t="s">
        <v>42</v>
      </c>
      <c r="F10" s="37" t="s">
        <v>32</v>
      </c>
      <c r="G10" s="38" t="n">
        <v>1988</v>
      </c>
      <c r="H10" s="39" t="s">
        <v>33</v>
      </c>
      <c r="I10" s="35" t="n">
        <v>2006</v>
      </c>
      <c r="J10" s="33"/>
      <c r="K10" s="38" t="n">
        <v>2</v>
      </c>
      <c r="L10" s="38" t="n">
        <v>16</v>
      </c>
      <c r="M10" s="40" t="n">
        <v>2863</v>
      </c>
      <c r="N10" s="40" t="n">
        <v>869</v>
      </c>
      <c r="O10" s="41" t="n">
        <v>775.2</v>
      </c>
      <c r="P10" s="40" t="n">
        <v>1305</v>
      </c>
      <c r="Q10" s="40" t="n">
        <v>779.5</v>
      </c>
      <c r="R10" s="40" t="n">
        <v>0.1047</v>
      </c>
      <c r="S10" s="36" t="s">
        <v>34</v>
      </c>
      <c r="T10" s="36" t="s">
        <v>34</v>
      </c>
      <c r="U10" s="36" t="s">
        <v>34</v>
      </c>
      <c r="V10" s="36" t="s">
        <v>34</v>
      </c>
      <c r="W10" s="42" t="n">
        <v>28.03</v>
      </c>
      <c r="X10" s="43" t="n">
        <f aca="false">W10*O10*12</f>
        <v>260746.272</v>
      </c>
      <c r="Y10" s="43" t="n">
        <f aca="false">O10*W10*5%</f>
        <v>1086.4428</v>
      </c>
      <c r="Z10" s="43" t="n">
        <f aca="false">O10*W10*0.5</f>
        <v>10864.428</v>
      </c>
    </row>
    <row r="11" s="44" customFormat="true" ht="14.35" hidden="false" customHeight="false" outlineLevel="0" collapsed="false">
      <c r="A11" s="33" t="n">
        <v>4</v>
      </c>
      <c r="B11" s="34" t="s">
        <v>40</v>
      </c>
      <c r="C11" s="35" t="n">
        <v>44</v>
      </c>
      <c r="D11" s="36" t="s">
        <v>43</v>
      </c>
      <c r="E11" s="36" t="s">
        <v>44</v>
      </c>
      <c r="F11" s="37" t="s">
        <v>32</v>
      </c>
      <c r="G11" s="38" t="n">
        <v>1990</v>
      </c>
      <c r="H11" s="39" t="s">
        <v>33</v>
      </c>
      <c r="I11" s="35" t="n">
        <v>2012</v>
      </c>
      <c r="J11" s="33"/>
      <c r="K11" s="38" t="n">
        <v>2</v>
      </c>
      <c r="L11" s="38" t="n">
        <v>18</v>
      </c>
      <c r="M11" s="40" t="n">
        <v>4022</v>
      </c>
      <c r="N11" s="40" t="n">
        <v>1144.9</v>
      </c>
      <c r="O11" s="41" t="n">
        <v>974.6</v>
      </c>
      <c r="P11" s="40" t="n">
        <v>2001</v>
      </c>
      <c r="Q11" s="40" t="n">
        <v>1305</v>
      </c>
      <c r="R11" s="40" t="n">
        <v>0.1288</v>
      </c>
      <c r="S11" s="36" t="s">
        <v>34</v>
      </c>
      <c r="T11" s="36" t="s">
        <v>34</v>
      </c>
      <c r="U11" s="36" t="s">
        <v>34</v>
      </c>
      <c r="V11" s="36" t="s">
        <v>34</v>
      </c>
      <c r="W11" s="42" t="n">
        <v>28.03</v>
      </c>
      <c r="X11" s="43" t="n">
        <f aca="false">W11*O11*12</f>
        <v>327816.456</v>
      </c>
      <c r="Y11" s="43" t="n">
        <f aca="false">O11*W11*5%</f>
        <v>1365.9019</v>
      </c>
      <c r="Z11" s="43" t="n">
        <f aca="false">O11*W11*0.5</f>
        <v>13659.019</v>
      </c>
    </row>
    <row r="12" customFormat="false" ht="15" hidden="false" customHeight="true" outlineLevel="0" collapsed="false">
      <c r="A12" s="45"/>
      <c r="B12" s="46" t="s">
        <v>45</v>
      </c>
      <c r="C12" s="45"/>
      <c r="D12" s="47"/>
      <c r="E12" s="47"/>
      <c r="F12" s="47"/>
      <c r="G12" s="47"/>
      <c r="H12" s="47"/>
      <c r="I12" s="47"/>
      <c r="J12" s="48"/>
      <c r="K12" s="48"/>
      <c r="L12" s="47"/>
      <c r="M12" s="49" t="n">
        <f aca="false">SUM(M8:M11)</f>
        <v>13139</v>
      </c>
      <c r="N12" s="49" t="n">
        <f aca="false">SUM(N8:N11)</f>
        <v>3959.1</v>
      </c>
      <c r="O12" s="49" t="n">
        <f aca="false">SUM(O8:O11)</f>
        <v>3359.6</v>
      </c>
      <c r="P12" s="49" t="n">
        <f aca="false">SUM(P8:P11)</f>
        <v>6296</v>
      </c>
      <c r="Q12" s="49" t="n">
        <f aca="false">SUM(Q8:Q11)</f>
        <v>3916.5</v>
      </c>
      <c r="R12" s="50" t="n">
        <f aca="false">SUM(R8:R11)</f>
        <v>0.551</v>
      </c>
      <c r="S12" s="49"/>
      <c r="T12" s="49"/>
      <c r="U12" s="49"/>
      <c r="V12" s="49"/>
      <c r="W12" s="49" t="n">
        <f aca="false">SUM(W8:W11)/A11</f>
        <v>28.03</v>
      </c>
      <c r="X12" s="49" t="n">
        <f aca="false">SUM(X8:X11)</f>
        <v>1130035.056</v>
      </c>
      <c r="Y12" s="49" t="n">
        <f aca="false">SUM(Y8:Y11)</f>
        <v>4708.4794</v>
      </c>
      <c r="Z12" s="49" t="n">
        <f aca="false">SUM(Z8:Z11)</f>
        <v>47084.794</v>
      </c>
    </row>
    <row r="13" s="29" customFormat="true" ht="14.35" hidden="false" customHeight="false" outlineLevel="0" collapsed="false">
      <c r="A13" s="51"/>
      <c r="B13" s="52"/>
      <c r="C13" s="52"/>
      <c r="D13" s="53"/>
      <c r="E13" s="53"/>
      <c r="F13" s="53"/>
      <c r="G13" s="53"/>
      <c r="H13" s="53"/>
      <c r="I13" s="53"/>
      <c r="J13" s="54"/>
      <c r="K13" s="53"/>
      <c r="L13" s="53"/>
      <c r="M13" s="53"/>
      <c r="N13" s="55"/>
      <c r="O13" s="56"/>
      <c r="P13" s="57"/>
      <c r="Q13" s="57"/>
      <c r="R13" s="58"/>
      <c r="S13" s="57"/>
      <c r="T13" s="57"/>
      <c r="U13" s="53"/>
      <c r="V13" s="54"/>
      <c r="W13" s="53"/>
      <c r="X13" s="59"/>
      <c r="Y13" s="59"/>
      <c r="Z13" s="59"/>
    </row>
    <row r="14" s="29" customFormat="true" ht="14.35" hidden="false" customHeight="false" outlineLevel="0" collapsed="false">
      <c r="A14" s="51"/>
      <c r="B14" s="52"/>
      <c r="C14" s="52"/>
      <c r="D14" s="53"/>
      <c r="E14" s="53"/>
      <c r="F14" s="53"/>
      <c r="G14" s="53"/>
      <c r="H14" s="53"/>
      <c r="I14" s="53"/>
      <c r="J14" s="54"/>
      <c r="K14" s="53"/>
      <c r="L14" s="53"/>
      <c r="M14" s="54"/>
      <c r="N14" s="60"/>
      <c r="O14" s="56"/>
      <c r="P14" s="58"/>
      <c r="Q14" s="57"/>
      <c r="R14" s="58"/>
      <c r="S14" s="58"/>
      <c r="T14" s="59"/>
      <c r="U14" s="54"/>
      <c r="V14" s="54"/>
      <c r="W14" s="61"/>
      <c r="X14" s="59"/>
      <c r="Y14" s="59"/>
      <c r="Z14" s="59"/>
    </row>
    <row r="15" s="29" customFormat="true" ht="14.35" hidden="false" customHeight="false" outlineLevel="0" collapsed="false">
      <c r="A15" s="51"/>
      <c r="B15" s="52"/>
      <c r="C15" s="52"/>
      <c r="D15" s="53"/>
      <c r="E15" s="53"/>
      <c r="F15" s="53"/>
      <c r="G15" s="53"/>
      <c r="H15" s="53"/>
      <c r="I15" s="53"/>
      <c r="J15" s="54"/>
      <c r="K15" s="53"/>
      <c r="L15" s="53"/>
      <c r="M15" s="54"/>
      <c r="N15" s="60"/>
      <c r="O15" s="56"/>
      <c r="P15" s="58"/>
      <c r="Q15" s="57"/>
      <c r="R15" s="58"/>
      <c r="S15" s="58"/>
      <c r="T15" s="59"/>
      <c r="U15" s="54"/>
      <c r="V15" s="54"/>
      <c r="W15" s="61"/>
      <c r="X15" s="59"/>
      <c r="Y15" s="59"/>
      <c r="Z15" s="59"/>
    </row>
    <row r="16" s="29" customFormat="true" ht="14.35" hidden="false" customHeight="false" outlineLevel="0" collapsed="false">
      <c r="A16" s="62"/>
      <c r="B16" s="63"/>
      <c r="C16" s="63"/>
      <c r="D16" s="64"/>
      <c r="E16" s="64"/>
      <c r="F16" s="64"/>
      <c r="G16" s="64"/>
      <c r="H16" s="64"/>
      <c r="I16" s="64"/>
      <c r="J16" s="65"/>
      <c r="K16" s="64"/>
      <c r="L16" s="64"/>
      <c r="M16" s="65"/>
      <c r="N16" s="65"/>
      <c r="O16" s="66"/>
      <c r="P16" s="67"/>
      <c r="Q16" s="66"/>
      <c r="R16" s="67"/>
      <c r="S16" s="67"/>
      <c r="T16" s="68"/>
      <c r="U16" s="65"/>
      <c r="V16" s="65"/>
      <c r="X16" s="68"/>
      <c r="Y16" s="68"/>
      <c r="Z16" s="68"/>
    </row>
    <row r="17" s="29" customFormat="true" ht="14.35" hidden="false" customHeight="false" outlineLevel="0" collapsed="false">
      <c r="A17" s="62"/>
      <c r="B17" s="63"/>
      <c r="C17" s="63"/>
      <c r="D17" s="64"/>
      <c r="E17" s="64"/>
      <c r="F17" s="64"/>
      <c r="G17" s="64"/>
      <c r="H17" s="64"/>
      <c r="I17" s="64"/>
      <c r="J17" s="65"/>
      <c r="K17" s="64"/>
      <c r="L17" s="64"/>
      <c r="M17" s="65"/>
      <c r="N17" s="65"/>
      <c r="O17" s="64"/>
      <c r="P17" s="65"/>
      <c r="Q17" s="64"/>
      <c r="R17" s="65"/>
      <c r="S17" s="65"/>
      <c r="U17" s="65"/>
      <c r="V17" s="65"/>
      <c r="X17" s="68"/>
      <c r="Y17" s="68"/>
      <c r="Z17" s="68"/>
    </row>
    <row r="18" s="29" customFormat="true" ht="14.35" hidden="false" customHeight="false" outlineLevel="0" collapsed="false">
      <c r="A18" s="62"/>
      <c r="B18" s="63"/>
      <c r="C18" s="63"/>
      <c r="D18" s="64"/>
      <c r="E18" s="64"/>
      <c r="F18" s="64"/>
      <c r="G18" s="64"/>
      <c r="H18" s="64"/>
      <c r="I18" s="64"/>
      <c r="J18" s="65"/>
      <c r="K18" s="64"/>
      <c r="L18" s="64"/>
      <c r="M18" s="65"/>
      <c r="N18" s="65"/>
      <c r="O18" s="64"/>
      <c r="P18" s="65"/>
      <c r="Q18" s="64"/>
      <c r="R18" s="65"/>
      <c r="S18" s="65"/>
      <c r="U18" s="65"/>
      <c r="V18" s="65"/>
      <c r="X18" s="68"/>
      <c r="Y18" s="68"/>
      <c r="Z18" s="68"/>
    </row>
    <row r="19" s="29" customFormat="true" ht="14.35" hidden="false" customHeight="false" outlineLevel="0" collapsed="false">
      <c r="A19" s="62"/>
      <c r="B19" s="63"/>
      <c r="C19" s="63"/>
      <c r="D19" s="64"/>
      <c r="E19" s="64"/>
      <c r="F19" s="64"/>
      <c r="G19" s="64"/>
      <c r="H19" s="64"/>
      <c r="I19" s="64"/>
      <c r="J19" s="65"/>
      <c r="K19" s="64"/>
      <c r="L19" s="64"/>
      <c r="M19" s="65"/>
      <c r="N19" s="65"/>
      <c r="O19" s="64"/>
      <c r="P19" s="65"/>
      <c r="Q19" s="64"/>
      <c r="R19" s="65"/>
      <c r="S19" s="65"/>
      <c r="U19" s="65"/>
      <c r="V19" s="65"/>
      <c r="X19" s="68"/>
      <c r="Y19" s="68"/>
      <c r="Z19" s="68"/>
    </row>
  </sheetData>
  <mergeCells count="21">
    <mergeCell ref="A3:V3"/>
    <mergeCell ref="N4:P4"/>
    <mergeCell ref="R4:V4"/>
    <mergeCell ref="A5:A6"/>
    <mergeCell ref="B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R5"/>
    <mergeCell ref="S5:V5"/>
    <mergeCell ref="W5:W6"/>
    <mergeCell ref="X5:X6"/>
    <mergeCell ref="Y5:Y6"/>
    <mergeCell ref="Z5:Z6"/>
  </mergeCells>
  <printOptions headings="false" gridLines="false" gridLinesSet="true" horizontalCentered="true" verticalCentered="false"/>
  <pageMargins left="0.511805555555556" right="0.511805555555556" top="0.551388888888889" bottom="0.354166666666667" header="0.511811023622047" footer="0.511811023622047"/>
  <pageSetup paperSize="9" scale="95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505</TotalTime>
  <Application>LibreOffice/7.6.0.3$Linux_X86_64 LibreOffice_project/60$Build-3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2020-02-11T10:48:58Z</dcterms:created>
  <dc:creator>ADM40</dc:creator>
  <dc:description/>
  <dc:language>ru-RU</dc:language>
  <cp:lastModifiedBy/>
  <cp:lastPrinted>2020-11-23T10:39:00Z</cp:lastPrinted>
  <dcterms:modified xsi:type="dcterms:W3CDTF">2024-09-18T14:12:38Z</dcterms:modified>
  <cp:revision>12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