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от 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<sst xmlns="http://schemas.openxmlformats.org/spreadsheetml/2006/main" count="82" uniqueCount="38">
  <si>
    <t xml:space="preserve">Приложение 1 к заявке</t>
  </si>
  <si>
    <t xml:space="preserve">Характеристика предмета конкурса</t>
  </si>
  <si>
    <t xml:space="preserve">(без МОП)</t>
  </si>
  <si>
    <t xml:space="preserve">№ п/п</t>
  </si>
  <si>
    <t xml:space="preserve">Адрес многоквартирного дома </t>
  </si>
  <si>
    <t xml:space="preserve">кадастровый номер земельного участка</t>
  </si>
  <si>
    <t xml:space="preserve">материал стен</t>
  </si>
  <si>
    <t xml:space="preserve">Год ввода в эксплуатацию</t>
  </si>
  <si>
    <t xml:space="preserve">Фактический % износа</t>
  </si>
  <si>
    <t xml:space="preserve">Количество этажей </t>
  </si>
  <si>
    <t xml:space="preserve">Количество квартир </t>
  </si>
  <si>
    <t xml:space="preserve">Объем дома, куб.м.</t>
  </si>
  <si>
    <t xml:space="preserve">Общая площадь, кв.м.</t>
  </si>
  <si>
    <t xml:space="preserve">Коммунальные услуги</t>
  </si>
  <si>
    <t xml:space="preserve">Размер платы  работ  (услуг), руб./м2 </t>
  </si>
  <si>
    <t xml:space="preserve">Годовая стоимость работ (услуг), руб.</t>
  </si>
  <si>
    <t xml:space="preserve">Обеспечение заявки</t>
  </si>
  <si>
    <t xml:space="preserve">Обеспечение исполнения обязательств</t>
  </si>
  <si>
    <t xml:space="preserve">площадь дома</t>
  </si>
  <si>
    <t xml:space="preserve">площадь квартир</t>
  </si>
  <si>
    <t xml:space="preserve">площадь участка (кв.м)</t>
  </si>
  <si>
    <t xml:space="preserve">площадь дворовой территории (кв.м)</t>
  </si>
  <si>
    <t xml:space="preserve">земельного  участка (га)</t>
  </si>
  <si>
    <t xml:space="preserve">холодное водоснабжение</t>
  </si>
  <si>
    <t xml:space="preserve">водоотведение (централ., местное)</t>
  </si>
  <si>
    <t xml:space="preserve">газоснабжение</t>
  </si>
  <si>
    <t xml:space="preserve">отопление (централиз., печное, от АГВ)</t>
  </si>
  <si>
    <t xml:space="preserve">мкр. Молодежный </t>
  </si>
  <si>
    <t xml:space="preserve">сб/щит. панели</t>
  </si>
  <si>
    <t xml:space="preserve">&lt; 65</t>
  </si>
  <si>
    <t xml:space="preserve">Ц</t>
  </si>
  <si>
    <t xml:space="preserve">89:05:020301:7768</t>
  </si>
  <si>
    <t xml:space="preserve">89:05:020301:7769</t>
  </si>
  <si>
    <t xml:space="preserve">89:05:020301:2626</t>
  </si>
  <si>
    <t xml:space="preserve">89:05:020301:7779</t>
  </si>
  <si>
    <t xml:space="preserve">89:05:020301:7781</t>
  </si>
  <si>
    <r>
      <rPr>
        <sz val="9"/>
        <rFont val="Calibri"/>
        <family val="2"/>
        <charset val="204"/>
      </rPr>
      <t xml:space="preserve">&lt;</t>
    </r>
    <r>
      <rPr>
        <sz val="9"/>
        <rFont val="Times New Roman"/>
        <family val="1"/>
        <charset val="204"/>
      </rPr>
      <t xml:space="preserve">65</t>
    </r>
  </si>
  <si>
    <t xml:space="preserve">Итого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</si>
</sst>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"/>
    <numFmt numFmtId="167" formatCode="d/m/yy"/>
    <numFmt numFmtId="168" formatCode="0.0000"/>
  </numFmts>
  <fonts count="20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b val="true"/>
      <sz val="9"/>
      <name val="Times New Roman"/>
      <family val="1"/>
      <charset val="204"/>
    </font>
    <font>
      <b val="true"/>
      <sz val="9"/>
      <name val="Arial"/>
      <family val="2"/>
      <charset val="204"/>
    </font>
    <font>
      <b val="true"/>
      <sz val="9"/>
      <color rgb="FFFF0000"/>
      <name val="Times New Roman"/>
      <family val="1"/>
      <charset val="204"/>
    </font>
    <font>
      <b val="true"/>
      <sz val="8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W1048576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T18" activeCellId="0" sqref="T18"/>
    </sheetView>
  </sheetViews>
  <sheetFormatPr defaultColWidth="9.109375" defaultRowHeight="15" zeroHeight="false" outlineLevelRow="0" outlineLevelCol="1"/>
  <cols>
    <col collapsed="false" customWidth="true" hidden="false" outlineLevel="0" max="1" min="1" style="1" width="3.88"/>
    <col collapsed="false" customWidth="true" hidden="false" outlineLevel="0" max="2" min="2" style="2" width="14.67"/>
    <col collapsed="false" customWidth="true" hidden="false" outlineLevel="0" max="3" min="3" style="2" width="3.88"/>
    <col collapsed="false" customWidth="true" hidden="false" outlineLevel="0" max="4" min="4" style="3" width="15"/>
    <col collapsed="false" customWidth="true" hidden="false" outlineLevel="0" max="5" min="5" style="4" width="11.33"/>
    <col collapsed="false" customWidth="true" hidden="false" outlineLevel="0" max="6" min="6" style="4" width="8"/>
    <col collapsed="false" customWidth="true" hidden="false" outlineLevel="0" max="7" min="7" style="4" width="8.34"/>
    <col collapsed="false" customWidth="true" hidden="false" outlineLevel="0" max="8" min="8" style="4" width="3.44"/>
    <col collapsed="false" customWidth="true" hidden="false" outlineLevel="0" max="9" min="9" style="4" width="3.88"/>
    <col collapsed="false" customWidth="true" hidden="false" outlineLevel="0" max="10" min="10" style="5" width="9.44"/>
    <col collapsed="false" customWidth="true" hidden="false" outlineLevel="0" max="11" min="11" style="5" width="9.88"/>
    <col collapsed="false" customWidth="true" hidden="false" outlineLevel="0" max="12" min="12" style="4" width="9.56"/>
    <col collapsed="false" customWidth="false" hidden="true" outlineLevel="1" max="13" min="13" style="5" width="9.11"/>
    <col collapsed="false" customWidth="true" hidden="true" outlineLevel="1" max="14" min="14" style="4" width="8.88"/>
    <col collapsed="false" customWidth="true" hidden="true" outlineLevel="1" max="15" min="15" style="5" width="12.44"/>
    <col collapsed="false" customWidth="true" hidden="false" outlineLevel="0" max="16" min="16" style="5" width="4.33"/>
    <col collapsed="false" customWidth="true" hidden="false" outlineLevel="0" max="17" min="17" style="6" width="5"/>
    <col collapsed="false" customWidth="true" hidden="false" outlineLevel="0" max="18" min="18" style="5" width="4"/>
    <col collapsed="false" customWidth="true" hidden="false" outlineLevel="0" max="19" min="19" style="5" width="5"/>
    <col collapsed="false" customWidth="false" hidden="false" outlineLevel="0" max="20" min="20" style="6" width="9.11"/>
    <col collapsed="false" customWidth="false" hidden="false" outlineLevel="0" max="23" min="21" style="7" width="9.11"/>
    <col collapsed="false" customWidth="false" hidden="false" outlineLevel="0" max="16384" min="24" style="6" width="9.11"/>
  </cols>
  <sheetData>
    <row r="1" s="5" customFormat="true" ht="15" hidden="false" customHeight="false" outlineLevel="0" collapsed="false">
      <c r="A1" s="4"/>
      <c r="B1" s="4"/>
      <c r="C1" s="4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R1" s="8" t="s">
        <v>0</v>
      </c>
      <c r="U1" s="9"/>
      <c r="V1" s="9"/>
      <c r="W1" s="9"/>
    </row>
    <row r="2" s="5" customFormat="true" ht="15" hidden="false" customHeight="false" outlineLevel="0" collapsed="false">
      <c r="A2" s="4"/>
      <c r="B2" s="4"/>
      <c r="C2" s="4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U2" s="9"/>
      <c r="V2" s="9"/>
      <c r="W2" s="9"/>
    </row>
    <row r="3" s="5" customFormat="true" ht="15" hidden="false" customHeight="false" outlineLevel="0" collapsed="false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U3" s="9"/>
      <c r="V3" s="9"/>
      <c r="W3" s="9"/>
    </row>
    <row r="4" customFormat="false" ht="15" hidden="false" customHeight="true" outlineLevel="0" collapsed="false">
      <c r="K4" s="4"/>
      <c r="M4" s="4"/>
      <c r="P4" s="4" t="s">
        <v>2</v>
      </c>
      <c r="Q4" s="4"/>
      <c r="R4" s="4"/>
      <c r="S4" s="4"/>
    </row>
    <row r="5" s="16" customFormat="true" ht="20.25" hidden="false" customHeight="true" outlineLevel="0" collapsed="false">
      <c r="A5" s="11" t="s">
        <v>3</v>
      </c>
      <c r="B5" s="12" t="s">
        <v>4</v>
      </c>
      <c r="C5" s="12"/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3" t="s">
        <v>10</v>
      </c>
      <c r="J5" s="12" t="s">
        <v>11</v>
      </c>
      <c r="K5" s="12" t="s">
        <v>12</v>
      </c>
      <c r="L5" s="12"/>
      <c r="M5" s="12"/>
      <c r="N5" s="12"/>
      <c r="O5" s="12"/>
      <c r="P5" s="12" t="s">
        <v>13</v>
      </c>
      <c r="Q5" s="12"/>
      <c r="R5" s="12"/>
      <c r="S5" s="12"/>
      <c r="T5" s="14" t="s">
        <v>14</v>
      </c>
      <c r="U5" s="15" t="s">
        <v>15</v>
      </c>
      <c r="V5" s="15" t="s">
        <v>16</v>
      </c>
      <c r="W5" s="15" t="s">
        <v>17</v>
      </c>
    </row>
    <row r="6" s="16" customFormat="true" ht="124.5" hidden="false" customHeight="true" outlineLevel="0" collapsed="false">
      <c r="A6" s="11"/>
      <c r="B6" s="11"/>
      <c r="C6" s="12"/>
      <c r="D6" s="13"/>
      <c r="E6" s="13"/>
      <c r="F6" s="13"/>
      <c r="G6" s="13"/>
      <c r="H6" s="13"/>
      <c r="I6" s="13"/>
      <c r="J6" s="12"/>
      <c r="K6" s="13" t="s">
        <v>18</v>
      </c>
      <c r="L6" s="13" t="s">
        <v>19</v>
      </c>
      <c r="M6" s="13" t="s">
        <v>20</v>
      </c>
      <c r="N6" s="13" t="s">
        <v>21</v>
      </c>
      <c r="O6" s="13" t="s">
        <v>22</v>
      </c>
      <c r="P6" s="13" t="s">
        <v>23</v>
      </c>
      <c r="Q6" s="13" t="s">
        <v>24</v>
      </c>
      <c r="R6" s="13" t="s">
        <v>25</v>
      </c>
      <c r="S6" s="13" t="s">
        <v>26</v>
      </c>
      <c r="T6" s="14"/>
      <c r="U6" s="15"/>
      <c r="V6" s="15"/>
      <c r="W6" s="15"/>
    </row>
    <row r="7" s="16" customFormat="true" ht="14.25" hidden="false" customHeight="true" outlineLevel="0" collapsed="false">
      <c r="A7" s="17" t="n">
        <v>1</v>
      </c>
      <c r="B7" s="12" t="n">
        <v>2</v>
      </c>
      <c r="C7" s="18" t="n">
        <v>3</v>
      </c>
      <c r="D7" s="19" t="n">
        <v>4</v>
      </c>
      <c r="E7" s="19" t="n">
        <v>5</v>
      </c>
      <c r="F7" s="19" t="n">
        <v>6</v>
      </c>
      <c r="G7" s="19" t="n">
        <v>7</v>
      </c>
      <c r="H7" s="19" t="n">
        <v>8</v>
      </c>
      <c r="I7" s="19" t="n">
        <v>9</v>
      </c>
      <c r="J7" s="19" t="n">
        <v>10</v>
      </c>
      <c r="K7" s="12" t="n">
        <v>11</v>
      </c>
      <c r="L7" s="12" t="n">
        <v>12</v>
      </c>
      <c r="M7" s="12" t="n">
        <v>19</v>
      </c>
      <c r="N7" s="12" t="n">
        <v>20</v>
      </c>
      <c r="O7" s="12" t="n">
        <v>21</v>
      </c>
      <c r="P7" s="12" t="n">
        <v>13</v>
      </c>
      <c r="Q7" s="12" t="n">
        <v>14</v>
      </c>
      <c r="R7" s="12" t="n">
        <v>15</v>
      </c>
      <c r="S7" s="12" t="n">
        <v>16</v>
      </c>
      <c r="T7" s="12" t="n">
        <v>17</v>
      </c>
      <c r="U7" s="12" t="n">
        <v>18</v>
      </c>
      <c r="V7" s="12" t="n">
        <v>19</v>
      </c>
      <c r="W7" s="12" t="n">
        <v>20</v>
      </c>
    </row>
    <row r="8" s="31" customFormat="true" ht="14.35" hidden="false" customHeight="false" outlineLevel="0" collapsed="false">
      <c r="A8" s="20" t="n">
        <v>1</v>
      </c>
      <c r="B8" s="21" t="s">
        <v>27</v>
      </c>
      <c r="C8" s="22" t="n">
        <v>2</v>
      </c>
      <c r="D8" s="23"/>
      <c r="E8" s="24" t="s">
        <v>28</v>
      </c>
      <c r="F8" s="25" t="n">
        <v>1991</v>
      </c>
      <c r="G8" s="26" t="s">
        <v>29</v>
      </c>
      <c r="H8" s="24" t="n">
        <v>1</v>
      </c>
      <c r="I8" s="25" t="n">
        <v>4</v>
      </c>
      <c r="J8" s="27" t="n">
        <v>1027</v>
      </c>
      <c r="K8" s="28" t="n">
        <v>365.4</v>
      </c>
      <c r="L8" s="28" t="n">
        <v>353.8</v>
      </c>
      <c r="M8" s="28"/>
      <c r="N8" s="28"/>
      <c r="O8" s="29"/>
      <c r="P8" s="23" t="s">
        <v>30</v>
      </c>
      <c r="Q8" s="23" t="s">
        <v>30</v>
      </c>
      <c r="R8" s="23" t="s">
        <v>30</v>
      </c>
      <c r="S8" s="23" t="s">
        <v>30</v>
      </c>
      <c r="T8" s="30" t="n">
        <v>13.81</v>
      </c>
      <c r="U8" s="30" t="n">
        <f aca="false">T8*L8</f>
        <v>4885.978</v>
      </c>
      <c r="V8" s="30" t="n">
        <f aca="false">T8*L8*5%</f>
        <v>244.2989</v>
      </c>
      <c r="W8" s="30" t="n">
        <f aca="false">T8*K8*0.5</f>
        <v>2523.087</v>
      </c>
    </row>
    <row r="9" s="31" customFormat="true" ht="14.35" hidden="false" customHeight="false" outlineLevel="0" collapsed="false">
      <c r="A9" s="20" t="n">
        <v>2</v>
      </c>
      <c r="B9" s="21" t="s">
        <v>27</v>
      </c>
      <c r="C9" s="22" t="n">
        <v>4</v>
      </c>
      <c r="D9" s="23" t="s">
        <v>31</v>
      </c>
      <c r="E9" s="24" t="s">
        <v>28</v>
      </c>
      <c r="F9" s="25" t="n">
        <v>1991</v>
      </c>
      <c r="G9" s="26" t="s">
        <v>29</v>
      </c>
      <c r="H9" s="24" t="n">
        <v>1</v>
      </c>
      <c r="I9" s="25" t="n">
        <v>4</v>
      </c>
      <c r="J9" s="27" t="n">
        <v>1116</v>
      </c>
      <c r="K9" s="28" t="n">
        <v>345.5</v>
      </c>
      <c r="L9" s="28" t="n">
        <v>345.5</v>
      </c>
      <c r="M9" s="28"/>
      <c r="N9" s="28"/>
      <c r="O9" s="29"/>
      <c r="P9" s="23" t="s">
        <v>30</v>
      </c>
      <c r="Q9" s="23" t="s">
        <v>30</v>
      </c>
      <c r="R9" s="23" t="s">
        <v>30</v>
      </c>
      <c r="S9" s="23" t="s">
        <v>30</v>
      </c>
      <c r="T9" s="30" t="n">
        <v>10.77</v>
      </c>
      <c r="U9" s="30" t="n">
        <f aca="false">T9*L9</f>
        <v>3721.035</v>
      </c>
      <c r="V9" s="30" t="n">
        <f aca="false">T9*L9*5%</f>
        <v>186.05175</v>
      </c>
      <c r="W9" s="30" t="n">
        <f aca="false">T9*K9*0.5</f>
        <v>1860.5175</v>
      </c>
    </row>
    <row r="10" s="31" customFormat="true" ht="14.35" hidden="false" customHeight="false" outlineLevel="0" collapsed="false">
      <c r="A10" s="20" t="n">
        <v>3</v>
      </c>
      <c r="B10" s="21" t="s">
        <v>27</v>
      </c>
      <c r="C10" s="22" t="n">
        <v>5</v>
      </c>
      <c r="D10" s="23" t="s">
        <v>32</v>
      </c>
      <c r="E10" s="24" t="s">
        <v>28</v>
      </c>
      <c r="F10" s="25" t="n">
        <v>1991</v>
      </c>
      <c r="G10" s="26" t="s">
        <v>29</v>
      </c>
      <c r="H10" s="24" t="n">
        <v>1</v>
      </c>
      <c r="I10" s="25" t="n">
        <v>4</v>
      </c>
      <c r="J10" s="27" t="n">
        <v>1041</v>
      </c>
      <c r="K10" s="28" t="n">
        <v>333.1</v>
      </c>
      <c r="L10" s="28" t="n">
        <v>333.1</v>
      </c>
      <c r="M10" s="28"/>
      <c r="N10" s="28"/>
      <c r="O10" s="29"/>
      <c r="P10" s="23" t="s">
        <v>30</v>
      </c>
      <c r="Q10" s="23" t="s">
        <v>30</v>
      </c>
      <c r="R10" s="23" t="s">
        <v>30</v>
      </c>
      <c r="S10" s="23" t="s">
        <v>30</v>
      </c>
      <c r="T10" s="30" t="n">
        <v>11.11</v>
      </c>
      <c r="U10" s="30" t="n">
        <f aca="false">T10*L10</f>
        <v>3700.741</v>
      </c>
      <c r="V10" s="30" t="n">
        <f aca="false">T10*L10*5%</f>
        <v>185.03705</v>
      </c>
      <c r="W10" s="30" t="n">
        <f aca="false">T10*K10*0.5</f>
        <v>1850.3705</v>
      </c>
    </row>
    <row r="11" s="31" customFormat="true" ht="14.35" hidden="false" customHeight="false" outlineLevel="0" collapsed="false">
      <c r="A11" s="20" t="n">
        <v>4</v>
      </c>
      <c r="B11" s="21" t="s">
        <v>27</v>
      </c>
      <c r="C11" s="22" t="n">
        <v>7</v>
      </c>
      <c r="D11" s="23" t="s">
        <v>33</v>
      </c>
      <c r="E11" s="24" t="s">
        <v>28</v>
      </c>
      <c r="F11" s="25" t="n">
        <v>1991</v>
      </c>
      <c r="G11" s="26" t="s">
        <v>29</v>
      </c>
      <c r="H11" s="24" t="n">
        <v>1</v>
      </c>
      <c r="I11" s="25" t="n">
        <v>4</v>
      </c>
      <c r="J11" s="27" t="n">
        <v>1161</v>
      </c>
      <c r="K11" s="28" t="n">
        <v>362.4</v>
      </c>
      <c r="L11" s="28" t="n">
        <v>362.4</v>
      </c>
      <c r="M11" s="28"/>
      <c r="N11" s="28"/>
      <c r="O11" s="29"/>
      <c r="P11" s="23" t="s">
        <v>30</v>
      </c>
      <c r="Q11" s="23" t="s">
        <v>30</v>
      </c>
      <c r="R11" s="23" t="s">
        <v>30</v>
      </c>
      <c r="S11" s="23" t="s">
        <v>30</v>
      </c>
      <c r="T11" s="30" t="n">
        <v>10.63</v>
      </c>
      <c r="U11" s="30" t="n">
        <f aca="false">T11*L11</f>
        <v>3852.312</v>
      </c>
      <c r="V11" s="30" t="n">
        <f aca="false">T11*L11*5%</f>
        <v>192.6156</v>
      </c>
      <c r="W11" s="30" t="n">
        <f aca="false">T11*K11*0.5</f>
        <v>1926.156</v>
      </c>
    </row>
    <row r="12" s="31" customFormat="true" ht="14.35" hidden="false" customHeight="false" outlineLevel="0" collapsed="false">
      <c r="A12" s="20" t="n">
        <v>5</v>
      </c>
      <c r="B12" s="21" t="s">
        <v>27</v>
      </c>
      <c r="C12" s="22" t="n">
        <v>8</v>
      </c>
      <c r="D12" s="23" t="s">
        <v>34</v>
      </c>
      <c r="E12" s="24" t="s">
        <v>28</v>
      </c>
      <c r="F12" s="25" t="n">
        <v>1985</v>
      </c>
      <c r="G12" s="26" t="s">
        <v>29</v>
      </c>
      <c r="H12" s="24" t="n">
        <v>1</v>
      </c>
      <c r="I12" s="25" t="n">
        <v>4</v>
      </c>
      <c r="J12" s="27" t="n">
        <v>1058</v>
      </c>
      <c r="K12" s="28" t="n">
        <v>222.7</v>
      </c>
      <c r="L12" s="28" t="n">
        <v>222.7</v>
      </c>
      <c r="M12" s="28"/>
      <c r="N12" s="28"/>
      <c r="O12" s="29"/>
      <c r="P12" s="23" t="s">
        <v>30</v>
      </c>
      <c r="Q12" s="23" t="s">
        <v>30</v>
      </c>
      <c r="R12" s="23" t="s">
        <v>30</v>
      </c>
      <c r="S12" s="23" t="s">
        <v>30</v>
      </c>
      <c r="T12" s="30" t="n">
        <v>13.32</v>
      </c>
      <c r="U12" s="30" t="n">
        <f aca="false">T12*L12</f>
        <v>2966.364</v>
      </c>
      <c r="V12" s="30" t="n">
        <f aca="false">T12*L12*5%</f>
        <v>148.3182</v>
      </c>
      <c r="W12" s="30" t="n">
        <f aca="false">T12*K12*0.5</f>
        <v>1483.182</v>
      </c>
    </row>
    <row r="13" s="31" customFormat="true" ht="14.35" hidden="false" customHeight="false" outlineLevel="0" collapsed="false">
      <c r="A13" s="20" t="n">
        <v>6</v>
      </c>
      <c r="B13" s="21" t="s">
        <v>27</v>
      </c>
      <c r="C13" s="22" t="n">
        <v>10</v>
      </c>
      <c r="D13" s="23" t="s">
        <v>35</v>
      </c>
      <c r="E13" s="24" t="s">
        <v>28</v>
      </c>
      <c r="F13" s="25" t="n">
        <v>1991</v>
      </c>
      <c r="G13" s="26" t="s">
        <v>29</v>
      </c>
      <c r="H13" s="24" t="n">
        <v>1</v>
      </c>
      <c r="I13" s="25" t="n">
        <v>4</v>
      </c>
      <c r="J13" s="27" t="n">
        <v>1231</v>
      </c>
      <c r="K13" s="28" t="n">
        <v>353</v>
      </c>
      <c r="L13" s="28" t="n">
        <v>353</v>
      </c>
      <c r="M13" s="28"/>
      <c r="N13" s="28"/>
      <c r="O13" s="29"/>
      <c r="P13" s="23" t="s">
        <v>30</v>
      </c>
      <c r="Q13" s="23" t="s">
        <v>30</v>
      </c>
      <c r="R13" s="23" t="s">
        <v>30</v>
      </c>
      <c r="S13" s="23" t="s">
        <v>30</v>
      </c>
      <c r="T13" s="30" t="n">
        <v>11.51</v>
      </c>
      <c r="U13" s="30" t="n">
        <f aca="false">T13*L13</f>
        <v>4063.03</v>
      </c>
      <c r="V13" s="30" t="n">
        <f aca="false">T13*L13*5%</f>
        <v>203.1515</v>
      </c>
      <c r="W13" s="30" t="n">
        <f aca="false">T13*K13*0.5</f>
        <v>2031.515</v>
      </c>
    </row>
    <row r="14" s="31" customFormat="true" ht="14.35" hidden="false" customHeight="false" outlineLevel="0" collapsed="false">
      <c r="A14" s="20" t="n">
        <v>7</v>
      </c>
      <c r="B14" s="21" t="s">
        <v>27</v>
      </c>
      <c r="C14" s="22" t="n">
        <v>12</v>
      </c>
      <c r="D14" s="32"/>
      <c r="E14" s="24" t="s">
        <v>28</v>
      </c>
      <c r="F14" s="33" t="n">
        <v>1991</v>
      </c>
      <c r="G14" s="34" t="s">
        <v>36</v>
      </c>
      <c r="H14" s="24" t="n">
        <v>1</v>
      </c>
      <c r="I14" s="25" t="n">
        <v>4</v>
      </c>
      <c r="J14" s="27" t="n">
        <v>489</v>
      </c>
      <c r="K14" s="35" t="n">
        <v>359.8</v>
      </c>
      <c r="L14" s="35" t="n">
        <v>335.3</v>
      </c>
      <c r="M14" s="28" t="n">
        <v>947.6</v>
      </c>
      <c r="N14" s="28" t="n">
        <v>519.6</v>
      </c>
      <c r="O14" s="36"/>
      <c r="P14" s="23" t="s">
        <v>30</v>
      </c>
      <c r="Q14" s="37" t="s">
        <v>30</v>
      </c>
      <c r="R14" s="23" t="s">
        <v>30</v>
      </c>
      <c r="S14" s="23" t="s">
        <v>30</v>
      </c>
      <c r="T14" s="38" t="n">
        <v>10.83</v>
      </c>
      <c r="U14" s="30" t="n">
        <f aca="false">T14*L14</f>
        <v>3631.299</v>
      </c>
      <c r="V14" s="30" t="n">
        <f aca="false">T14*L14*5%</f>
        <v>181.56495</v>
      </c>
      <c r="W14" s="30" t="n">
        <f aca="false">T14*K14*0.5</f>
        <v>1948.317</v>
      </c>
    </row>
    <row r="15" s="48" customFormat="true" ht="15" hidden="false" customHeight="false" outlineLevel="0" collapsed="false">
      <c r="A15" s="39"/>
      <c r="B15" s="40" t="s">
        <v>37</v>
      </c>
      <c r="C15" s="41"/>
      <c r="D15" s="42"/>
      <c r="E15" s="43"/>
      <c r="F15" s="44"/>
      <c r="G15" s="43"/>
      <c r="H15" s="45"/>
      <c r="I15" s="46"/>
      <c r="J15" s="47" t="n">
        <f aca="false">SUM(J8:J14)</f>
        <v>7123</v>
      </c>
      <c r="K15" s="47" t="n">
        <f aca="false">SUM(K8:K14)</f>
        <v>2341.9</v>
      </c>
      <c r="L15" s="47" t="n">
        <f aca="false">SUM(L8:L14)</f>
        <v>2305.8</v>
      </c>
      <c r="M15" s="47" t="n">
        <f aca="false">SUM(M8:M14)</f>
        <v>947.6</v>
      </c>
      <c r="N15" s="47" t="n">
        <f aca="false">SUM(N8:N14)</f>
        <v>519.6</v>
      </c>
      <c r="O15" s="47" t="n">
        <f aca="false">SUM(O8:O14)</f>
        <v>0</v>
      </c>
      <c r="P15" s="47"/>
      <c r="Q15" s="47"/>
      <c r="R15" s="47"/>
      <c r="S15" s="47"/>
      <c r="T15" s="47" t="n">
        <f aca="false">SUM(T8:T14)/A14</f>
        <v>11.7114285714286</v>
      </c>
      <c r="U15" s="47" t="n">
        <f aca="false">SUM(U8:U14)</f>
        <v>26820.759</v>
      </c>
      <c r="V15" s="47" t="n">
        <f aca="false">SUM(V8:V14)</f>
        <v>1341.03795</v>
      </c>
      <c r="W15" s="47" t="n">
        <f aca="false">SUM(W8:W14)</f>
        <v>13623.145</v>
      </c>
    </row>
    <row r="16" customFormat="false" ht="15" hidden="false" customHeight="false" outlineLevel="0" collapsed="false">
      <c r="A16" s="49"/>
      <c r="B16" s="50"/>
      <c r="C16" s="50"/>
      <c r="D16" s="51"/>
      <c r="E16" s="52"/>
      <c r="F16" s="52"/>
      <c r="G16" s="52"/>
      <c r="H16" s="52"/>
      <c r="I16" s="52"/>
      <c r="J16" s="9"/>
      <c r="K16" s="53"/>
      <c r="L16" s="9"/>
      <c r="M16" s="53"/>
      <c r="N16" s="9"/>
      <c r="Q16" s="5"/>
      <c r="S16" s="6"/>
    </row>
    <row r="17" customFormat="false" ht="15" hidden="false" customHeight="false" outlineLevel="0" collapsed="false">
      <c r="B17" s="1"/>
      <c r="C17" s="1"/>
      <c r="D17" s="1"/>
      <c r="E17" s="1"/>
      <c r="F17" s="1"/>
      <c r="G17" s="1"/>
      <c r="H17" s="1"/>
      <c r="I17" s="1"/>
      <c r="J17" s="54"/>
      <c r="K17" s="53"/>
      <c r="L17" s="9"/>
      <c r="M17" s="53"/>
      <c r="N17" s="9"/>
      <c r="Q17" s="5"/>
      <c r="S17" s="6"/>
    </row>
    <row r="18" s="31" customFormat="true" ht="15" hidden="false" customHeight="false" outlineLevel="0" collapsed="false">
      <c r="A18" s="1"/>
      <c r="B18" s="2"/>
      <c r="C18" s="2"/>
      <c r="D18" s="3"/>
      <c r="E18" s="4"/>
      <c r="F18" s="4"/>
      <c r="G18" s="4"/>
      <c r="H18" s="4"/>
      <c r="I18" s="4"/>
      <c r="J18" s="5"/>
      <c r="K18" s="5"/>
      <c r="L18" s="4"/>
      <c r="M18" s="5"/>
      <c r="N18" s="4"/>
      <c r="O18" s="5"/>
      <c r="P18" s="5"/>
      <c r="Q18" s="6"/>
      <c r="R18" s="5"/>
      <c r="S18" s="5"/>
      <c r="T18" s="6"/>
      <c r="U18" s="55"/>
      <c r="V18" s="55"/>
      <c r="W18" s="55"/>
    </row>
    <row r="19" s="31" customFormat="true" ht="15" hidden="false" customHeight="false" outlineLevel="0" collapsed="false">
      <c r="A19" s="1"/>
      <c r="B19" s="2"/>
      <c r="C19" s="2"/>
      <c r="D19" s="3"/>
      <c r="E19" s="4"/>
      <c r="F19" s="4"/>
      <c r="G19" s="4"/>
      <c r="H19" s="4"/>
      <c r="I19" s="4"/>
      <c r="J19" s="5"/>
      <c r="K19" s="5"/>
      <c r="L19" s="4"/>
      <c r="M19" s="5"/>
      <c r="N19" s="4"/>
      <c r="O19" s="5"/>
      <c r="P19" s="5"/>
      <c r="Q19" s="6"/>
      <c r="R19" s="5"/>
      <c r="S19" s="5"/>
      <c r="T19" s="6"/>
      <c r="U19" s="55"/>
      <c r="V19" s="55"/>
      <c r="W19" s="55"/>
    </row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18">
    <mergeCell ref="A3:S3"/>
    <mergeCell ref="K4:M4"/>
    <mergeCell ref="P4:S4"/>
    <mergeCell ref="A5:A6"/>
    <mergeCell ref="B5:C6"/>
    <mergeCell ref="D5:D6"/>
    <mergeCell ref="E5:E6"/>
    <mergeCell ref="F5:F6"/>
    <mergeCell ref="G5:G6"/>
    <mergeCell ref="H5:H6"/>
    <mergeCell ref="I5:I6"/>
    <mergeCell ref="J5:J6"/>
    <mergeCell ref="K5:O5"/>
    <mergeCell ref="P5:S5"/>
    <mergeCell ref="T5:T6"/>
    <mergeCell ref="U5:U6"/>
    <mergeCell ref="V5:V6"/>
    <mergeCell ref="W5:W6"/>
  </mergeCells>
  <printOptions headings="false" gridLines="false" gridLinesSet="true" horizontalCentered="true" verticalCentered="false"/>
  <pageMargins left="0.708333333333333" right="0.590277777777778" top="0.747916666666667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2007-10-31T11:41:53Z</dcterms:created>
  <dc:creator>User</dc:creator>
  <dc:description/>
  <dc:language>ru-RU</dc:language>
  <cp:lastModifiedBy/>
  <cp:lastPrinted>2020-02-25T04:54:52Z</cp:lastPrinted>
  <dcterms:modified xsi:type="dcterms:W3CDTF">2024-02-21T11:43:30Z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